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'Бюджет'!$A$24</definedName>
    <definedName name="FIO" localSheetId="0">'Бюджет'!$G$24</definedName>
    <definedName name="SIGN" localSheetId="0">'Бюджет'!$A$24:$I$25</definedName>
    <definedName name="_xlnm.Print_Area" localSheetId="0">'Бюджет'!$A$1:$J$59</definedName>
  </definedNames>
  <calcPr fullCalcOnLoad="1"/>
</workbook>
</file>

<file path=xl/sharedStrings.xml><?xml version="1.0" encoding="utf-8"?>
<sst xmlns="http://schemas.openxmlformats.org/spreadsheetml/2006/main" count="144" uniqueCount="78">
  <si>
    <t>Раздел</t>
  </si>
  <si>
    <t>Подраздел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</si>
  <si>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</si>
  <si>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</si>
  <si>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</si>
  <si>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</si>
  <si>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</si>
  <si>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</si>
  <si>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</si>
  <si>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</si>
  <si>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Другие общегосударственные вопросы</t>
  </si>
  <si>
    <t>09</t>
  </si>
  <si>
    <t>14</t>
  </si>
  <si>
    <t>Другие вопросы в области национальной безопасности и правоохранительной деятельности</t>
  </si>
  <si>
    <t>05</t>
  </si>
  <si>
    <t>02</t>
  </si>
  <si>
    <t>Коммунальное хозяйство</t>
  </si>
  <si>
    <t>Благоустройство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</si>
  <si>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</si>
  <si>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</si>
  <si>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</si>
  <si>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</si>
  <si>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</si>
  <si>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</si>
  <si>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</si>
  <si>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</si>
  <si>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</si>
  <si>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</si>
  <si>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</si>
  <si>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11</t>
  </si>
  <si>
    <t>Массовый спорт</t>
  </si>
  <si>
    <t>12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</si>
  <si>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</si>
  <si>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</si>
  <si>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</si>
  <si>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</si>
  <si>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</si>
  <si>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Наименование</t>
  </si>
  <si>
    <t>Отклонение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</si>
  <si>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</si>
  <si>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</si>
  <si>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Здравоохранение</t>
  </si>
  <si>
    <t>к Решению</t>
  </si>
  <si>
    <t>Киквидзенской районной Думы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</si>
  <si>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</si>
  <si>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</si>
  <si>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</si>
  <si>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</si>
  <si>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</si>
  <si>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</si>
  <si>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</si>
  <si>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</si>
  <si>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</si>
  <si>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</si>
  <si>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ОТЧЕТ</t>
  </si>
  <si>
    <t>ОБ ИСПОЛНЕНИИ БЮДЖЕТА КИКВИДЗЕНСКОГО МУНИЦИПАЛЬНОГО РАЙОНА ВОЛГОГРАДСКОЙ ОБЛАСТИ ПО РАЗДЕЛАМ И ПОДРАЗДЕЛАМ</t>
  </si>
  <si>
    <t>руб.</t>
  </si>
  <si>
    <t>Судебная система</t>
  </si>
  <si>
    <t>Другие вопросы в области культуры, кинематографии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</si>
  <si>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</si>
  <si>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</si>
  <si>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Дополнительное образование детей</t>
  </si>
  <si>
    <t>Другие вопросы в области национальной экономики</t>
  </si>
  <si>
    <t>Дорожное хозяйство (дорожные фонды)</t>
  </si>
  <si>
    <t xml:space="preserve"> Приложение № 2</t>
  </si>
  <si>
    <t>Сельское хозяйство и рыболовство</t>
  </si>
  <si>
    <t>2022 год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</si>
  <si>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</si>
  <si>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</si>
  <si>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Исполнено на 01.01.2023</t>
  </si>
  <si>
    <t>проект</t>
  </si>
  <si>
    <t>ФУНКЦИОНАЛЬНОЙ КЛАССИФИКАЦИИ  РАСХОДОВ БЮДЖЕТОВ ЗА 2023 ГОД</t>
  </si>
  <si>
    <t>2023 год</t>
  </si>
  <si>
    <t>Назначено на  2023  год</t>
  </si>
  <si>
    <t>Исполнено на 01.01.2024</t>
  </si>
  <si>
    <t>Охрана окружающей среды</t>
  </si>
  <si>
    <t>Другие вопросы в области охраны окружающей среды</t>
  </si>
  <si>
    <t>Отношение 2023 г.к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</si>
</sst>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7" fillId="34" borderId="11" xfId="0" applyNumberFormat="1" applyFont="1" applyFill="1" applyBorder="1" applyAlignment="1">
      <alignment horizontal="left"/>
    </xf>
    <xf numFmtId="4" fontId="7" fillId="34" borderId="11" xfId="0" applyNumberFormat="1" applyFont="1" applyFill="1" applyBorder="1" applyAlignment="1">
      <alignment horizontal="right"/>
    </xf>
    <xf numFmtId="49" fontId="9" fillId="35" borderId="11" xfId="0" applyNumberFormat="1" applyFont="1" applyFill="1" applyBorder="1" applyAlignment="1">
      <alignment horizontal="left" vertical="center" wrapText="1"/>
    </xf>
    <xf numFmtId="4" fontId="9" fillId="35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4" fontId="8" fillId="35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1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8" fillId="35" borderId="11" xfId="0" applyNumberFormat="1" applyFont="1" applyFill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172" fontId="10" fillId="33" borderId="11" xfId="0" applyNumberFormat="1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vertical="center"/>
    </xf>
    <xf numFmtId="172" fontId="10" fillId="34" borderId="11" xfId="0" applyNumberFormat="1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/>
    </xf>
    <xf numFmtId="172" fontId="10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1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/>
    </xf>
    <xf numFmtId="22" fontId="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1457325</xdr:colOff>
      <xdr:row>58</xdr:row>
      <xdr:rowOff>114300</xdr:rowOff>
    </xdr:from>
    <xdr:ext cx="5286375" cy="314325"/>
    <xdr:grpSp>
      <xdr:nvGrpSpPr>
        <xdr:cNvPr id="1" name="Группа 8"/>
        <xdr:cNvGrpSpPr>
          <a:grpSpLocks/>
        </xdr:cNvGrpSpPr>
      </xdr:nvGrpSpPr>
      <xdr:grpSpPr>
        <a:xfrm>
          <a:off x="2295525" y="14954250"/>
          <a:ext cx="5286375" cy="314325"/>
          <a:chOff x="12700" y="7124700"/>
          <a:chExt cx="5270500" cy="314325"/>
        </a:xfrm>
        <a:solidFill>
          <a:srgbClr val="FFFFFF"/>
        </a:solidFill>
      </xdr:grpSpPr>
      <xdr:sp>
        <xdr:nvSpPr>
          <xdr:cNvPr id="2" name="560"/>
          <xdr:cNvSpPr>
            <a:spLocks/>
          </xdr:cNvSpPr>
        </xdr:nvSpPr>
        <xdr:spPr>
          <a:xfrm>
            <a:off x="12700" y="7124700"/>
            <a:ext cx="1882886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561"/>
          <xdr:cNvSpPr>
            <a:spLocks/>
          </xdr:cNvSpPr>
        </xdr:nvSpPr>
        <xdr:spPr>
          <a:xfrm>
            <a:off x="2197322" y="7124700"/>
            <a:ext cx="885444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62"/>
          <xdr:cNvSpPr>
            <a:spLocks/>
          </xdr:cNvSpPr>
        </xdr:nvSpPr>
        <xdr:spPr>
          <a:xfrm>
            <a:off x="2197322" y="7285713"/>
            <a:ext cx="885444" cy="1533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564"/>
          <xdr:cNvSpPr>
            <a:spLocks/>
          </xdr:cNvSpPr>
        </xdr:nvSpPr>
        <xdr:spPr>
          <a:xfrm>
            <a:off x="3400314" y="7124700"/>
            <a:ext cx="1882886" cy="1610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565"/>
          <xdr:cNvSpPr>
            <a:spLocks/>
          </xdr:cNvSpPr>
        </xdr:nvSpPr>
        <xdr:spPr>
          <a:xfrm>
            <a:off x="3400314" y="7285713"/>
            <a:ext cx="1882886" cy="1533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9"/>
  <sheetViews>
    <sheetView showGridLines="0" tabSelected="1" view="pageBreakPreview" zoomScale="110" zoomScaleSheetLayoutView="110" workbookViewId="0" topLeftCell="A41">
      <selection activeCell="I12" sqref="I12"/>
    </sheetView>
  </sheetViews>
  <sheetFormatPr defaultColWidth="9.140625" defaultRowHeight="12.75" customHeight="1" outlineLevelRow="1"/>
  <cols>
    <col min="1" max="2" width="6.28125" style="0" customWidth="1"/>
    <col min="3" max="3" width="30.7109375" style="0" customWidth="1"/>
    <col min="4" max="4" width="13.57421875" style="11" customWidth="1"/>
    <col min="5" max="5" width="13.28125" style="0" customWidth="1"/>
    <col min="6" max="6" width="13.8515625" style="0" customWidth="1"/>
    <col min="7" max="7" width="11.8515625" style="0" bestFit="1" customWidth="1"/>
    <col min="8" max="8" width="10.00390625" style="0" bestFit="1" customWidth="1"/>
    <col min="9" max="9" width="12.140625" style="0" customWidth="1"/>
    <col min="10" max="10" width="9.140625" style="0" customWidth="1"/>
  </cols>
  <sheetData>
    <row r="1" spans="1:10" ht="12.75">
      <c r="A1" s="47"/>
      <c r="B1" s="47"/>
      <c r="C1" s="47"/>
      <c r="D1" s="47"/>
      <c r="E1" s="47"/>
      <c r="F1" s="47"/>
      <c r="G1" s="47"/>
      <c r="H1" s="26"/>
      <c r="I1" s="50" t="s">
        <v>64</v>
      </c>
      <c r="J1" s="50"/>
    </row>
    <row r="2" spans="1:10" ht="12.75">
      <c r="A2" s="5"/>
      <c r="B2" s="3"/>
      <c r="C2" s="3"/>
      <c r="D2" s="3"/>
      <c r="E2" s="3"/>
      <c r="F2" s="3"/>
      <c r="G2" s="3"/>
      <c r="H2" s="26"/>
      <c r="I2" s="26"/>
      <c r="J2" s="27" t="s">
        <v>42</v>
      </c>
    </row>
    <row r="3" spans="1:10" ht="14.25" customHeight="1">
      <c r="A3" s="6"/>
      <c r="B3" s="2"/>
      <c r="C3" s="2"/>
      <c r="D3" s="2"/>
      <c r="E3" s="2"/>
      <c r="F3" s="2"/>
      <c r="G3" s="50" t="s">
        <v>43</v>
      </c>
      <c r="H3" s="50"/>
      <c r="I3" s="50"/>
      <c r="J3" s="50"/>
    </row>
    <row r="4" spans="1:10" ht="13.5">
      <c r="A4" s="6"/>
      <c r="B4" s="2"/>
      <c r="C4" s="2"/>
      <c r="D4" s="2"/>
      <c r="E4" s="2"/>
      <c r="F4" s="7"/>
      <c r="G4" s="51" t="s">
        <v>70</v>
      </c>
      <c r="H4" s="51"/>
      <c r="I4" s="51"/>
      <c r="J4" s="51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1"/>
    </row>
    <row r="6" spans="1:10" ht="12.75">
      <c r="A6" s="44" t="s">
        <v>54</v>
      </c>
      <c r="B6" s="45"/>
      <c r="C6" s="45"/>
      <c r="D6" s="45"/>
      <c r="E6" s="45"/>
      <c r="F6" s="45"/>
      <c r="G6" s="45"/>
      <c r="H6" s="45"/>
      <c r="I6" s="45"/>
      <c r="J6" s="4"/>
    </row>
    <row r="7" spans="1:10" ht="16.5" customHeight="1">
      <c r="A7" s="44" t="s">
        <v>55</v>
      </c>
      <c r="B7" s="45"/>
      <c r="C7" s="45"/>
      <c r="D7" s="45"/>
      <c r="E7" s="45"/>
      <c r="F7" s="45"/>
      <c r="G7" s="45"/>
      <c r="H7" s="45"/>
      <c r="I7" s="46"/>
      <c r="J7" s="46"/>
    </row>
    <row r="8" spans="1:10" ht="12.75">
      <c r="A8" s="44" t="s">
        <v>71</v>
      </c>
      <c r="B8" s="45"/>
      <c r="C8" s="45"/>
      <c r="D8" s="45"/>
      <c r="E8" s="45"/>
      <c r="F8" s="45"/>
      <c r="G8" s="45"/>
      <c r="H8" s="45"/>
      <c r="I8" s="46"/>
      <c r="J8" s="46"/>
    </row>
    <row r="9" spans="1:8" ht="12.75">
      <c r="A9" s="48"/>
      <c r="B9" s="49"/>
      <c r="C9" s="49"/>
      <c r="D9" s="49"/>
      <c r="E9" s="49"/>
      <c r="F9" s="49"/>
      <c r="G9" s="49"/>
      <c r="H9" s="49"/>
    </row>
    <row r="10" spans="1:10" ht="12.75">
      <c r="A10" s="4"/>
      <c r="B10" s="8"/>
      <c r="C10" s="8"/>
      <c r="D10" s="22"/>
      <c r="E10" s="8"/>
      <c r="F10" s="8"/>
      <c r="G10" s="8"/>
      <c r="H10" s="8"/>
      <c r="J10" t="s">
        <v>56</v>
      </c>
    </row>
    <row r="11" spans="1:10" ht="32.25" customHeight="1">
      <c r="A11" s="42" t="s">
        <v>0</v>
      </c>
      <c r="B11" s="42" t="s">
        <v>1</v>
      </c>
      <c r="C11" s="42" t="s">
        <v>37</v>
      </c>
      <c r="D11" s="10" t="s">
        <v>66</v>
      </c>
      <c r="E11" s="41" t="s">
        <v>72</v>
      </c>
      <c r="F11" s="41"/>
      <c r="G11" s="41"/>
      <c r="H11" s="41"/>
      <c r="I11" s="41" t="s">
        <v>77</v>
      </c>
      <c r="J11" s="41"/>
    </row>
    <row r="12" spans="1:10" ht="30.75" customHeight="1">
      <c r="A12" s="43"/>
      <c r="B12" s="43"/>
      <c r="C12" s="43"/>
      <c r="D12" s="9" t="s">
        <v>69</v>
      </c>
      <c r="E12" s="9" t="s">
        <v>73</v>
      </c>
      <c r="F12" s="9" t="s">
        <v>74</v>
      </c>
      <c r="G12" s="13" t="s">
        <v>38</v>
      </c>
      <c r="H12" s="13" t="s">
        <v>39</v>
      </c>
      <c r="I12" s="13" t="s">
        <v>38</v>
      </c>
      <c r="J12" s="13" t="s">
        <v>39</v>
      </c>
    </row>
    <row r="13" spans="1:10" ht="12.75">
      <c r="A13" s="14" t="s">
        <v>2</v>
      </c>
      <c r="B13" s="14"/>
      <c r="C13" s="14" t="s">
        <v>44</v>
      </c>
      <c r="D13" s="15">
        <f>SUM(D14:D20)</f>
        <v>63558654.84</v>
      </c>
      <c r="E13" s="15">
        <f>SUM(E14:E20)</f>
        <v>62627350.25</v>
      </c>
      <c r="F13" s="15">
        <f>SUM(F14:F20)</f>
        <v>62155896.989999995</v>
      </c>
      <c r="G13" s="33">
        <f>E13-F13</f>
        <v>471453.26000000536</v>
      </c>
      <c r="H13" s="34">
        <f>F13/E13*100</f>
        <v>99.24720867461576</v>
      </c>
      <c r="I13" s="33">
        <f>F13-D13</f>
        <v>-1402757.850000009</v>
      </c>
      <c r="J13" s="34">
        <f>F13/D13*100</f>
        <v>97.79297114841204</v>
      </c>
    </row>
    <row r="14" spans="1:10" ht="45" collapsed="1">
      <c r="A14" s="20" t="s">
        <v>2</v>
      </c>
      <c r="B14" s="20" t="s">
        <v>15</v>
      </c>
      <c r="C14" s="20" t="s">
        <v>40</v>
      </c>
      <c r="D14" s="21">
        <v>1815736.58</v>
      </c>
      <c r="E14" s="21">
        <v>1791427.06</v>
      </c>
      <c r="F14" s="21">
        <v>1790956.65</v>
      </c>
      <c r="G14" s="24">
        <f>F14-E14</f>
        <v>-470.410000000149</v>
      </c>
      <c r="H14" s="29">
        <f>F14/E14*100</f>
        <v>99.97374104642584</v>
      </c>
      <c r="I14" s="23">
        <f>F14-D14</f>
        <v>-24779.930000000168</v>
      </c>
      <c r="J14" s="28">
        <f>F14/D14*100</f>
        <v>98.63526844846623</v>
      </c>
    </row>
    <row r="15" spans="1:10" ht="57" hidden="1" outlineLevel="1">
      <c r="A15" s="16" t="s">
        <v>2</v>
      </c>
      <c r="B15" s="16" t="s">
        <v>3</v>
      </c>
      <c r="C15" s="16" t="s">
        <v>4</v>
      </c>
      <c r="D15" s="17">
        <v>0</v>
      </c>
      <c r="E15" s="17">
        <v>0</v>
      </c>
      <c r="F15" s="17">
        <v>0</v>
      </c>
      <c r="G15" s="24">
        <f>F15-E15</f>
        <v>0</v>
      </c>
      <c r="H15" s="29">
        <v>0</v>
      </c>
      <c r="I15" s="23">
        <f>F15-D15</f>
        <v>0</v>
      </c>
      <c r="J15" s="28" t="e">
        <f aca="true" t="shared" si="0" ref="J15:J20">F15/D15*100</f>
        <v>#DIV/0!</v>
      </c>
    </row>
    <row r="16" spans="1:10" ht="73.5" customHeight="1" outlineLevel="1">
      <c r="A16" s="16" t="s">
        <v>2</v>
      </c>
      <c r="B16" s="16" t="s">
        <v>5</v>
      </c>
      <c r="C16" s="16" t="s">
        <v>6</v>
      </c>
      <c r="D16" s="17">
        <v>21016267.27</v>
      </c>
      <c r="E16" s="17">
        <v>22275545</v>
      </c>
      <c r="F16" s="17">
        <v>22161286.32</v>
      </c>
      <c r="G16" s="24">
        <f aca="true" t="shared" si="1" ref="G16:G59">F16-E16</f>
        <v>-114258.6799999997</v>
      </c>
      <c r="H16" s="29">
        <f aca="true" t="shared" si="2" ref="H16:H59">F16/E16*100</f>
        <v>99.48706673618985</v>
      </c>
      <c r="I16" s="23">
        <f aca="true" t="shared" si="3" ref="I16:I59">F16-D16</f>
        <v>1145019.0500000007</v>
      </c>
      <c r="J16" s="28">
        <f t="shared" si="0"/>
        <v>105.44825127740202</v>
      </c>
    </row>
    <row r="17" spans="1:10" ht="33" customHeight="1" outlineLevel="1">
      <c r="A17" s="16" t="s">
        <v>2</v>
      </c>
      <c r="B17" s="16" t="s">
        <v>14</v>
      </c>
      <c r="C17" s="16" t="s">
        <v>57</v>
      </c>
      <c r="D17" s="17">
        <v>79100</v>
      </c>
      <c r="E17" s="17">
        <v>0</v>
      </c>
      <c r="F17" s="17">
        <v>0</v>
      </c>
      <c r="G17" s="24">
        <f t="shared" si="1"/>
        <v>0</v>
      </c>
      <c r="H17" s="29" t="e">
        <f t="shared" si="2"/>
        <v>#DIV/0!</v>
      </c>
      <c r="I17" s="23">
        <f t="shared" si="3"/>
        <v>-79100</v>
      </c>
      <c r="J17" s="28">
        <v>0</v>
      </c>
    </row>
    <row r="18" spans="1:10" ht="45" outlineLevel="1">
      <c r="A18" s="16" t="s">
        <v>2</v>
      </c>
      <c r="B18" s="16" t="s">
        <v>7</v>
      </c>
      <c r="C18" s="16" t="s">
        <v>8</v>
      </c>
      <c r="D18" s="17">
        <v>8580894.39</v>
      </c>
      <c r="E18" s="17">
        <v>9444463.37</v>
      </c>
      <c r="F18" s="17">
        <v>9432923.89</v>
      </c>
      <c r="G18" s="24">
        <f t="shared" si="1"/>
        <v>-11539.479999998584</v>
      </c>
      <c r="H18" s="29">
        <f t="shared" si="2"/>
        <v>99.87781751542758</v>
      </c>
      <c r="I18" s="23">
        <f t="shared" si="3"/>
        <v>852029.5</v>
      </c>
      <c r="J18" s="28">
        <f t="shared" si="0"/>
        <v>109.92937870197935</v>
      </c>
    </row>
    <row r="19" spans="1:10" ht="12.75" outlineLevel="1">
      <c r="A19" s="16" t="s">
        <v>2</v>
      </c>
      <c r="B19" s="16" t="s">
        <v>29</v>
      </c>
      <c r="C19" s="38" t="s">
        <v>67</v>
      </c>
      <c r="D19" s="17">
        <v>0</v>
      </c>
      <c r="E19" s="17">
        <v>0</v>
      </c>
      <c r="F19" s="17">
        <v>0</v>
      </c>
      <c r="G19" s="24">
        <f t="shared" si="1"/>
        <v>0</v>
      </c>
      <c r="H19" s="29" t="e">
        <f t="shared" si="2"/>
        <v>#DIV/0!</v>
      </c>
      <c r="I19" s="23">
        <f t="shared" si="3"/>
        <v>0</v>
      </c>
      <c r="J19" s="28">
        <v>0</v>
      </c>
    </row>
    <row r="20" spans="1:10" ht="22.5" outlineLevel="1">
      <c r="A20" s="16" t="s">
        <v>2</v>
      </c>
      <c r="B20" s="16" t="s">
        <v>9</v>
      </c>
      <c r="C20" s="16" t="s">
        <v>10</v>
      </c>
      <c r="D20" s="17">
        <v>32066656.6</v>
      </c>
      <c r="E20" s="17">
        <v>29115914.82</v>
      </c>
      <c r="F20" s="17">
        <v>28770730.13</v>
      </c>
      <c r="G20" s="24">
        <f t="shared" si="1"/>
        <v>-345184.69000000134</v>
      </c>
      <c r="H20" s="29">
        <f t="shared" si="2"/>
        <v>98.81444669647512</v>
      </c>
      <c r="I20" s="23">
        <f t="shared" si="3"/>
        <v>-3295926.4700000025</v>
      </c>
      <c r="J20" s="28">
        <f t="shared" si="0"/>
        <v>89.72163979826945</v>
      </c>
    </row>
    <row r="21" spans="1:10" ht="62.25" customHeight="1" collapsed="1">
      <c r="A21" s="14" t="s">
        <v>3</v>
      </c>
      <c r="B21" s="14"/>
      <c r="C21" s="14" t="s">
        <v>45</v>
      </c>
      <c r="D21" s="15">
        <f>SUM(D22:D24)</f>
        <v>10000</v>
      </c>
      <c r="E21" s="15">
        <f>SUM(E22:E24)</f>
        <v>15000</v>
      </c>
      <c r="F21" s="15">
        <f>SUM(F22:F24)</f>
        <v>15000</v>
      </c>
      <c r="G21" s="25">
        <f t="shared" si="1"/>
        <v>0</v>
      </c>
      <c r="H21" s="25">
        <f t="shared" si="2"/>
        <v>100</v>
      </c>
      <c r="I21" s="25">
        <f t="shared" si="3"/>
        <v>5000</v>
      </c>
      <c r="J21" s="30">
        <f aca="true" t="shared" si="4" ref="J21:J59">F21/D21*100</f>
        <v>150</v>
      </c>
    </row>
    <row r="22" spans="1:10" ht="49.5" customHeight="1" hidden="1" outlineLevel="1">
      <c r="A22" s="16" t="s">
        <v>3</v>
      </c>
      <c r="B22" s="16" t="s">
        <v>25</v>
      </c>
      <c r="C22" s="38" t="s">
        <v>68</v>
      </c>
      <c r="D22" s="17">
        <v>0</v>
      </c>
      <c r="E22" s="17">
        <v>0</v>
      </c>
      <c r="F22" s="17">
        <v>0</v>
      </c>
      <c r="G22" s="24">
        <f t="shared" si="1"/>
        <v>0</v>
      </c>
      <c r="H22" s="29" t="e">
        <f t="shared" si="2"/>
        <v>#DIV/0!</v>
      </c>
      <c r="I22" s="24">
        <f t="shared" si="3"/>
        <v>0</v>
      </c>
      <c r="J22" s="29">
        <v>0</v>
      </c>
    </row>
    <row r="23" spans="1:10" ht="0" customHeight="1" hidden="1" outlineLevel="1">
      <c r="A23" s="16"/>
      <c r="B23" s="16"/>
      <c r="C23" s="16"/>
      <c r="D23" s="17"/>
      <c r="E23" s="17"/>
      <c r="F23" s="17"/>
      <c r="G23" s="24"/>
      <c r="H23" s="29"/>
      <c r="I23" s="24"/>
      <c r="J23" s="29"/>
    </row>
    <row r="24" spans="1:10" ht="33.75" outlineLevel="1">
      <c r="A24" s="16" t="s">
        <v>3</v>
      </c>
      <c r="B24" s="16" t="s">
        <v>12</v>
      </c>
      <c r="C24" s="16" t="s">
        <v>13</v>
      </c>
      <c r="D24" s="17">
        <v>10000</v>
      </c>
      <c r="E24" s="17">
        <v>15000</v>
      </c>
      <c r="F24" s="17">
        <v>15000</v>
      </c>
      <c r="G24" s="24">
        <f t="shared" si="1"/>
        <v>0</v>
      </c>
      <c r="H24" s="29">
        <f t="shared" si="2"/>
        <v>100</v>
      </c>
      <c r="I24" s="24">
        <f t="shared" si="3"/>
        <v>5000</v>
      </c>
      <c r="J24" s="28">
        <f t="shared" si="4"/>
        <v>150</v>
      </c>
    </row>
    <row r="25" spans="1:10" ht="34.5" customHeight="1">
      <c r="A25" s="14" t="s">
        <v>5</v>
      </c>
      <c r="B25" s="14"/>
      <c r="C25" s="14" t="s">
        <v>46</v>
      </c>
      <c r="D25" s="15">
        <f>SUM(D26:D28)</f>
        <v>11332267.45</v>
      </c>
      <c r="E25" s="15">
        <f>SUM(E26:E28)</f>
        <v>19669404.81</v>
      </c>
      <c r="F25" s="15">
        <f>SUM(F26:F28)</f>
        <v>14169226.78</v>
      </c>
      <c r="G25" s="25">
        <f t="shared" si="1"/>
        <v>-5500178.029999999</v>
      </c>
      <c r="H25" s="30">
        <f t="shared" si="2"/>
        <v>72.0368863057631</v>
      </c>
      <c r="I25" s="25">
        <f t="shared" si="3"/>
        <v>2836959.33</v>
      </c>
      <c r="J25" s="30">
        <f t="shared" si="4"/>
        <v>125.0343485318995</v>
      </c>
    </row>
    <row r="26" spans="1:10" s="35" customFormat="1" ht="30.75" customHeight="1">
      <c r="A26" s="36" t="s">
        <v>5</v>
      </c>
      <c r="B26" s="36" t="s">
        <v>14</v>
      </c>
      <c r="C26" s="36" t="s">
        <v>65</v>
      </c>
      <c r="D26" s="37">
        <v>139500</v>
      </c>
      <c r="E26" s="37">
        <v>123000</v>
      </c>
      <c r="F26" s="37">
        <v>111733.36</v>
      </c>
      <c r="G26" s="24">
        <f t="shared" si="1"/>
        <v>-11266.64</v>
      </c>
      <c r="H26" s="29">
        <f t="shared" si="2"/>
        <v>90.84013008130081</v>
      </c>
      <c r="I26" s="24">
        <f t="shared" si="3"/>
        <v>-27766.64</v>
      </c>
      <c r="J26" s="29">
        <f t="shared" si="4"/>
        <v>80.09559856630824</v>
      </c>
    </row>
    <row r="27" spans="1:10" ht="25.5" customHeight="1" outlineLevel="1">
      <c r="A27" s="16" t="s">
        <v>5</v>
      </c>
      <c r="B27" s="16" t="s">
        <v>11</v>
      </c>
      <c r="C27" s="16" t="s">
        <v>63</v>
      </c>
      <c r="D27" s="17">
        <v>11130767.45</v>
      </c>
      <c r="E27" s="17">
        <v>19486404.81</v>
      </c>
      <c r="F27" s="17">
        <v>13997493.42</v>
      </c>
      <c r="G27" s="24">
        <f t="shared" si="1"/>
        <v>-5488911.389999999</v>
      </c>
      <c r="H27" s="29">
        <f t="shared" si="2"/>
        <v>71.83209810368298</v>
      </c>
      <c r="I27" s="24">
        <f t="shared" si="3"/>
        <v>2866725.9700000007</v>
      </c>
      <c r="J27" s="29">
        <f t="shared" si="4"/>
        <v>125.75497136992114</v>
      </c>
    </row>
    <row r="28" spans="1:10" ht="22.5" outlineLevel="1">
      <c r="A28" s="16" t="s">
        <v>5</v>
      </c>
      <c r="B28" s="16" t="s">
        <v>31</v>
      </c>
      <c r="C28" s="16" t="s">
        <v>62</v>
      </c>
      <c r="D28" s="17">
        <v>62000</v>
      </c>
      <c r="E28" s="17">
        <v>60000</v>
      </c>
      <c r="F28" s="17">
        <v>60000</v>
      </c>
      <c r="G28" s="24">
        <f t="shared" si="1"/>
        <v>0</v>
      </c>
      <c r="H28" s="29">
        <f t="shared" si="2"/>
        <v>100</v>
      </c>
      <c r="I28" s="24">
        <f t="shared" si="3"/>
        <v>-2000</v>
      </c>
      <c r="J28" s="29">
        <f t="shared" si="4"/>
        <v>96.7741935483871</v>
      </c>
    </row>
    <row r="29" spans="1:10" ht="12.75">
      <c r="A29" s="14" t="s">
        <v>14</v>
      </c>
      <c r="B29" s="14"/>
      <c r="C29" s="14" t="s">
        <v>47</v>
      </c>
      <c r="D29" s="15">
        <f>D30+D31</f>
        <v>10263355.32</v>
      </c>
      <c r="E29" s="15">
        <f>E30+E31</f>
        <v>18439634.42</v>
      </c>
      <c r="F29" s="15">
        <f>F30+F31</f>
        <v>18424419.65</v>
      </c>
      <c r="G29" s="25">
        <f t="shared" si="1"/>
        <v>-15214.770000003278</v>
      </c>
      <c r="H29" s="30">
        <f t="shared" si="2"/>
        <v>99.91748876548495</v>
      </c>
      <c r="I29" s="25">
        <f t="shared" si="3"/>
        <v>8161064.329999998</v>
      </c>
      <c r="J29" s="30">
        <f t="shared" si="4"/>
        <v>179.5165330980668</v>
      </c>
    </row>
    <row r="30" spans="1:10" ht="12.75" outlineLevel="1">
      <c r="A30" s="16" t="s">
        <v>14</v>
      </c>
      <c r="B30" s="16" t="s">
        <v>15</v>
      </c>
      <c r="C30" s="16" t="s">
        <v>16</v>
      </c>
      <c r="D30" s="17">
        <v>9445260.6</v>
      </c>
      <c r="E30" s="17">
        <v>17738634.42</v>
      </c>
      <c r="F30" s="17">
        <v>17723419.65</v>
      </c>
      <c r="G30" s="24">
        <f t="shared" si="1"/>
        <v>-15214.770000003278</v>
      </c>
      <c r="H30" s="29">
        <f t="shared" si="2"/>
        <v>99.91422806491322</v>
      </c>
      <c r="I30" s="24">
        <f t="shared" si="3"/>
        <v>8278159.049999999</v>
      </c>
      <c r="J30" s="29">
        <f t="shared" si="4"/>
        <v>187.64352197968998</v>
      </c>
    </row>
    <row r="31" spans="1:10" ht="12.75" outlineLevel="1">
      <c r="A31" s="16" t="s">
        <v>14</v>
      </c>
      <c r="B31" s="16" t="s">
        <v>3</v>
      </c>
      <c r="C31" s="16" t="s">
        <v>17</v>
      </c>
      <c r="D31" s="17">
        <v>818094.72</v>
      </c>
      <c r="E31" s="17">
        <v>701000</v>
      </c>
      <c r="F31" s="17">
        <v>701000</v>
      </c>
      <c r="G31" s="24">
        <f t="shared" si="1"/>
        <v>0</v>
      </c>
      <c r="H31" s="29">
        <f t="shared" si="2"/>
        <v>100</v>
      </c>
      <c r="I31" s="24">
        <f t="shared" si="3"/>
        <v>-117094.71999999997</v>
      </c>
      <c r="J31" s="29">
        <f t="shared" si="4"/>
        <v>85.68689943384551</v>
      </c>
    </row>
    <row r="32" spans="1:10" ht="12.75" outlineLevel="1">
      <c r="A32" s="14" t="s">
        <v>7</v>
      </c>
      <c r="B32" s="14"/>
      <c r="C32" s="14" t="s">
        <v>75</v>
      </c>
      <c r="D32" s="15">
        <f>D33</f>
        <v>0</v>
      </c>
      <c r="E32" s="15">
        <f>E33</f>
        <v>254987</v>
      </c>
      <c r="F32" s="15">
        <f>F33</f>
        <v>0</v>
      </c>
      <c r="G32" s="25">
        <f>F32-E32</f>
        <v>-254987</v>
      </c>
      <c r="H32" s="30">
        <f>F32/E32*100</f>
        <v>0</v>
      </c>
      <c r="I32" s="25">
        <f>F32-D32</f>
        <v>0</v>
      </c>
      <c r="J32" s="30" t="e">
        <f>F32/D32*100</f>
        <v>#DIV/0!</v>
      </c>
    </row>
    <row r="33" spans="1:10" ht="22.5" outlineLevel="1">
      <c r="A33" s="16" t="s">
        <v>7</v>
      </c>
      <c r="B33" s="16" t="s">
        <v>14</v>
      </c>
      <c r="C33" s="16" t="s">
        <v>76</v>
      </c>
      <c r="D33" s="17">
        <v>0</v>
      </c>
      <c r="E33" s="17">
        <v>254987</v>
      </c>
      <c r="F33" s="17">
        <v>0</v>
      </c>
      <c r="G33" s="39">
        <f>F33-E33</f>
        <v>-254987</v>
      </c>
      <c r="H33" s="40">
        <f>F33/E33*100</f>
        <v>0</v>
      </c>
      <c r="I33" s="39">
        <f>F33-D33</f>
        <v>0</v>
      </c>
      <c r="J33" s="40" t="e">
        <f>F33/D33*100</f>
        <v>#DIV/0!</v>
      </c>
    </row>
    <row r="34" spans="1:10" ht="12.75">
      <c r="A34" s="14" t="s">
        <v>18</v>
      </c>
      <c r="B34" s="14"/>
      <c r="C34" s="14" t="s">
        <v>48</v>
      </c>
      <c r="D34" s="15">
        <f>SUM(D35:D40)</f>
        <v>235080451.8</v>
      </c>
      <c r="E34" s="15">
        <f>SUM(E35:E40)</f>
        <v>272389713.54</v>
      </c>
      <c r="F34" s="15">
        <f>SUM(F35:F40)</f>
        <v>261267222.07</v>
      </c>
      <c r="G34" s="25">
        <f t="shared" si="1"/>
        <v>-11122491.470000029</v>
      </c>
      <c r="H34" s="30">
        <f t="shared" si="2"/>
        <v>95.91669915671514</v>
      </c>
      <c r="I34" s="25">
        <f t="shared" si="3"/>
        <v>26186770.26999998</v>
      </c>
      <c r="J34" s="30">
        <f t="shared" si="4"/>
        <v>111.13949291380423</v>
      </c>
    </row>
    <row r="35" spans="1:10" ht="12.75" outlineLevel="1">
      <c r="A35" s="16" t="s">
        <v>18</v>
      </c>
      <c r="B35" s="16" t="s">
        <v>2</v>
      </c>
      <c r="C35" s="16" t="s">
        <v>19</v>
      </c>
      <c r="D35" s="17">
        <v>21634210.21</v>
      </c>
      <c r="E35" s="17">
        <v>26834566.68</v>
      </c>
      <c r="F35" s="17">
        <v>24760320.57</v>
      </c>
      <c r="G35" s="24">
        <f t="shared" si="1"/>
        <v>-2074246.1099999994</v>
      </c>
      <c r="H35" s="29">
        <f t="shared" si="2"/>
        <v>92.27024555777176</v>
      </c>
      <c r="I35" s="24">
        <f t="shared" si="3"/>
        <v>3126110.3599999994</v>
      </c>
      <c r="J35" s="29">
        <f t="shared" si="4"/>
        <v>114.44984739288063</v>
      </c>
    </row>
    <row r="36" spans="1:10" ht="12.75" outlineLevel="1">
      <c r="A36" s="16" t="s">
        <v>18</v>
      </c>
      <c r="B36" s="16" t="s">
        <v>15</v>
      </c>
      <c r="C36" s="16" t="s">
        <v>20</v>
      </c>
      <c r="D36" s="17">
        <v>178164812.69</v>
      </c>
      <c r="E36" s="17">
        <v>206642931.57</v>
      </c>
      <c r="F36" s="17">
        <v>198506424.5</v>
      </c>
      <c r="G36" s="24">
        <f t="shared" si="1"/>
        <v>-8136507.069999993</v>
      </c>
      <c r="H36" s="29">
        <f t="shared" si="2"/>
        <v>96.06252824222842</v>
      </c>
      <c r="I36" s="24">
        <f t="shared" si="3"/>
        <v>20341611.810000002</v>
      </c>
      <c r="J36" s="29">
        <f t="shared" si="4"/>
        <v>111.41730036524868</v>
      </c>
    </row>
    <row r="37" spans="1:10" ht="12.75" outlineLevel="1">
      <c r="A37" s="16" t="s">
        <v>18</v>
      </c>
      <c r="B37" s="16" t="s">
        <v>3</v>
      </c>
      <c r="C37" s="16" t="s">
        <v>61</v>
      </c>
      <c r="D37" s="17">
        <v>16038311.28</v>
      </c>
      <c r="E37" s="17">
        <v>17435812.29</v>
      </c>
      <c r="F37" s="17">
        <v>16955933.88</v>
      </c>
      <c r="G37" s="24">
        <f t="shared" si="1"/>
        <v>-479878.41000000015</v>
      </c>
      <c r="H37" s="29">
        <f t="shared" si="2"/>
        <v>97.2477427376571</v>
      </c>
      <c r="I37" s="24">
        <f t="shared" si="3"/>
        <v>917622.5999999996</v>
      </c>
      <c r="J37" s="29">
        <f t="shared" si="4"/>
        <v>105.7214415157554</v>
      </c>
    </row>
    <row r="38" spans="1:10" ht="33.75" outlineLevel="1">
      <c r="A38" s="16" t="s">
        <v>18</v>
      </c>
      <c r="B38" s="16" t="s">
        <v>14</v>
      </c>
      <c r="C38" s="16" t="s">
        <v>60</v>
      </c>
      <c r="D38" s="17">
        <v>26947</v>
      </c>
      <c r="E38" s="17">
        <v>44386</v>
      </c>
      <c r="F38" s="17">
        <v>44286</v>
      </c>
      <c r="G38" s="24">
        <f t="shared" si="1"/>
        <v>-100</v>
      </c>
      <c r="H38" s="29">
        <f t="shared" si="2"/>
        <v>99.77470373541206</v>
      </c>
      <c r="I38" s="24">
        <f t="shared" si="3"/>
        <v>17339</v>
      </c>
      <c r="J38" s="29">
        <f t="shared" si="4"/>
        <v>164.34482502690466</v>
      </c>
    </row>
    <row r="39" spans="1:10" ht="22.5" outlineLevel="1">
      <c r="A39" s="16" t="s">
        <v>18</v>
      </c>
      <c r="B39" s="16" t="s">
        <v>18</v>
      </c>
      <c r="C39" s="16" t="s">
        <v>21</v>
      </c>
      <c r="D39" s="17">
        <v>6610280.75</v>
      </c>
      <c r="E39" s="17">
        <v>4413838.93</v>
      </c>
      <c r="F39" s="17">
        <v>4326370.71</v>
      </c>
      <c r="G39" s="24">
        <f t="shared" si="1"/>
        <v>-87468.21999999974</v>
      </c>
      <c r="H39" s="29">
        <f t="shared" si="2"/>
        <v>98.01831871558576</v>
      </c>
      <c r="I39" s="24">
        <f t="shared" si="3"/>
        <v>-2283910.04</v>
      </c>
      <c r="J39" s="29">
        <f t="shared" si="4"/>
        <v>65.44912196051582</v>
      </c>
    </row>
    <row r="40" spans="1:10" ht="22.5" outlineLevel="1">
      <c r="A40" s="16" t="s">
        <v>18</v>
      </c>
      <c r="B40" s="16" t="s">
        <v>11</v>
      </c>
      <c r="C40" s="16" t="s">
        <v>22</v>
      </c>
      <c r="D40" s="17">
        <v>12605889.87</v>
      </c>
      <c r="E40" s="17">
        <v>17018178.07</v>
      </c>
      <c r="F40" s="17">
        <v>16673886.41</v>
      </c>
      <c r="G40" s="24">
        <f t="shared" si="1"/>
        <v>-344291.66000000015</v>
      </c>
      <c r="H40" s="29">
        <f t="shared" si="2"/>
        <v>97.97691821895481</v>
      </c>
      <c r="I40" s="24">
        <f t="shared" si="3"/>
        <v>4067996.540000001</v>
      </c>
      <c r="J40" s="29">
        <f t="shared" si="4"/>
        <v>132.27060193252348</v>
      </c>
    </row>
    <row r="41" spans="1:10" ht="12.75">
      <c r="A41" s="14" t="s">
        <v>23</v>
      </c>
      <c r="B41" s="14"/>
      <c r="C41" s="14" t="s">
        <v>49</v>
      </c>
      <c r="D41" s="15">
        <f>D42+D43</f>
        <v>35716194.61</v>
      </c>
      <c r="E41" s="15">
        <f>E42+E43</f>
        <v>48711071.84</v>
      </c>
      <c r="F41" s="15">
        <f>F42+F43</f>
        <v>47162324.9</v>
      </c>
      <c r="G41" s="25">
        <f t="shared" si="1"/>
        <v>-1548746.940000005</v>
      </c>
      <c r="H41" s="30">
        <f t="shared" si="2"/>
        <v>96.82054432083298</v>
      </c>
      <c r="I41" s="25">
        <f t="shared" si="3"/>
        <v>11446130.29</v>
      </c>
      <c r="J41" s="30">
        <f t="shared" si="4"/>
        <v>132.04745190517932</v>
      </c>
    </row>
    <row r="42" spans="1:10" ht="12.75" outlineLevel="1">
      <c r="A42" s="16" t="s">
        <v>23</v>
      </c>
      <c r="B42" s="16" t="s">
        <v>2</v>
      </c>
      <c r="C42" s="16" t="s">
        <v>24</v>
      </c>
      <c r="D42" s="17">
        <v>29066286.51</v>
      </c>
      <c r="E42" s="17">
        <v>41094069.84</v>
      </c>
      <c r="F42" s="17">
        <v>39656009.68</v>
      </c>
      <c r="G42" s="24">
        <f t="shared" si="1"/>
        <v>-1438060.1600000039</v>
      </c>
      <c r="H42" s="29">
        <f t="shared" si="2"/>
        <v>96.50056525041424</v>
      </c>
      <c r="I42" s="24">
        <f t="shared" si="3"/>
        <v>10589723.169999998</v>
      </c>
      <c r="J42" s="29">
        <f t="shared" si="4"/>
        <v>136.43301034123056</v>
      </c>
    </row>
    <row r="43" spans="1:10" ht="28.5" customHeight="1" outlineLevel="1">
      <c r="A43" s="16" t="s">
        <v>23</v>
      </c>
      <c r="B43" s="16" t="s">
        <v>5</v>
      </c>
      <c r="C43" s="16" t="s">
        <v>58</v>
      </c>
      <c r="D43" s="17">
        <v>6649908.1</v>
      </c>
      <c r="E43" s="17">
        <v>7617002</v>
      </c>
      <c r="F43" s="17">
        <v>7506315.22</v>
      </c>
      <c r="G43" s="24">
        <f t="shared" si="1"/>
        <v>-110686.78000000026</v>
      </c>
      <c r="H43" s="29">
        <f t="shared" si="2"/>
        <v>98.54684585877752</v>
      </c>
      <c r="I43" s="24">
        <f t="shared" si="3"/>
        <v>856407.1200000001</v>
      </c>
      <c r="J43" s="29">
        <f t="shared" si="4"/>
        <v>112.87848053118208</v>
      </c>
    </row>
    <row r="44" spans="1:10" s="12" customFormat="1" ht="0" customHeight="1" hidden="1" outlineLevel="1">
      <c r="A44" s="14" t="s">
        <v>11</v>
      </c>
      <c r="B44" s="14"/>
      <c r="C44" s="14" t="s">
        <v>41</v>
      </c>
      <c r="D44" s="15">
        <f>D45</f>
        <v>0</v>
      </c>
      <c r="E44" s="15">
        <f>E45</f>
        <v>0</v>
      </c>
      <c r="F44" s="15">
        <f>F45</f>
        <v>0</v>
      </c>
      <c r="G44" s="25">
        <f t="shared" si="1"/>
        <v>0</v>
      </c>
      <c r="H44" s="30">
        <v>0</v>
      </c>
      <c r="I44" s="25">
        <f t="shared" si="3"/>
        <v>0</v>
      </c>
      <c r="J44" s="30" t="e">
        <f t="shared" si="4"/>
        <v>#DIV/0!</v>
      </c>
    </row>
    <row r="45" spans="1:10" ht="26.25" customHeight="1" hidden="1" outlineLevel="1">
      <c r="A45" s="16" t="s">
        <v>11</v>
      </c>
      <c r="B45" s="16" t="s">
        <v>15</v>
      </c>
      <c r="C45" s="16"/>
      <c r="D45" s="17">
        <v>0</v>
      </c>
      <c r="E45" s="17">
        <v>0</v>
      </c>
      <c r="F45" s="17">
        <v>0</v>
      </c>
      <c r="G45" s="24">
        <f t="shared" si="1"/>
        <v>0</v>
      </c>
      <c r="H45" s="29">
        <v>0</v>
      </c>
      <c r="I45" s="24">
        <f t="shared" si="3"/>
        <v>0</v>
      </c>
      <c r="J45" s="29" t="e">
        <f t="shared" si="4"/>
        <v>#DIV/0!</v>
      </c>
    </row>
    <row r="46" spans="1:10" ht="12.75">
      <c r="A46" s="14" t="s">
        <v>25</v>
      </c>
      <c r="B46" s="14"/>
      <c r="C46" s="14" t="s">
        <v>50</v>
      </c>
      <c r="D46" s="15">
        <f>SUM(D47:D50)</f>
        <v>13687239.01</v>
      </c>
      <c r="E46" s="15">
        <f>SUM(E47:E50)</f>
        <v>22355690</v>
      </c>
      <c r="F46" s="15">
        <f>SUM(F47:F50)</f>
        <v>21342833.62</v>
      </c>
      <c r="G46" s="25">
        <f t="shared" si="1"/>
        <v>-1012856.379999999</v>
      </c>
      <c r="H46" s="30">
        <f t="shared" si="2"/>
        <v>95.46935755505646</v>
      </c>
      <c r="I46" s="25">
        <f t="shared" si="3"/>
        <v>7655594.610000001</v>
      </c>
      <c r="J46" s="30">
        <f t="shared" si="4"/>
        <v>155.93235132671217</v>
      </c>
    </row>
    <row r="47" spans="1:10" ht="12.75" outlineLevel="1">
      <c r="A47" s="16" t="s">
        <v>25</v>
      </c>
      <c r="B47" s="16" t="s">
        <v>2</v>
      </c>
      <c r="C47" s="16" t="s">
        <v>26</v>
      </c>
      <c r="D47" s="17">
        <v>1166443.24</v>
      </c>
      <c r="E47" s="17">
        <v>1370017.28</v>
      </c>
      <c r="F47" s="17">
        <v>1370017.28</v>
      </c>
      <c r="G47" s="24">
        <f t="shared" si="1"/>
        <v>0</v>
      </c>
      <c r="H47" s="29">
        <f t="shared" si="2"/>
        <v>100</v>
      </c>
      <c r="I47" s="24">
        <f t="shared" si="3"/>
        <v>203574.04000000004</v>
      </c>
      <c r="J47" s="29">
        <f t="shared" si="4"/>
        <v>117.45254574067403</v>
      </c>
    </row>
    <row r="48" spans="1:10" ht="12.75" outlineLevel="1">
      <c r="A48" s="16" t="s">
        <v>25</v>
      </c>
      <c r="B48" s="16" t="s">
        <v>3</v>
      </c>
      <c r="C48" s="16" t="s">
        <v>27</v>
      </c>
      <c r="D48" s="17">
        <v>6007537.77</v>
      </c>
      <c r="E48" s="17">
        <v>13191676</v>
      </c>
      <c r="F48" s="17">
        <v>12204046.06</v>
      </c>
      <c r="G48" s="24">
        <f t="shared" si="1"/>
        <v>-987629.9399999995</v>
      </c>
      <c r="H48" s="29">
        <f t="shared" si="2"/>
        <v>92.51323379985985</v>
      </c>
      <c r="I48" s="24">
        <f t="shared" si="3"/>
        <v>6196508.290000001</v>
      </c>
      <c r="J48" s="29">
        <f t="shared" si="4"/>
        <v>203.14555691923687</v>
      </c>
    </row>
    <row r="49" spans="1:10" ht="12.75" outlineLevel="1">
      <c r="A49" s="16" t="s">
        <v>25</v>
      </c>
      <c r="B49" s="16" t="s">
        <v>5</v>
      </c>
      <c r="C49" s="16" t="s">
        <v>28</v>
      </c>
      <c r="D49" s="17">
        <v>6127000</v>
      </c>
      <c r="E49" s="17">
        <v>7405772.72</v>
      </c>
      <c r="F49" s="17">
        <v>7380546.28</v>
      </c>
      <c r="G49" s="24">
        <f t="shared" si="1"/>
        <v>-25226.43999999948</v>
      </c>
      <c r="H49" s="29">
        <f t="shared" si="2"/>
        <v>99.65936788835184</v>
      </c>
      <c r="I49" s="24">
        <f t="shared" si="3"/>
        <v>1253546.2800000003</v>
      </c>
      <c r="J49" s="29">
        <f t="shared" si="4"/>
        <v>120.45938110004897</v>
      </c>
    </row>
    <row r="50" spans="1:10" ht="22.5" outlineLevel="1">
      <c r="A50" s="16" t="s">
        <v>25</v>
      </c>
      <c r="B50" s="16" t="s">
        <v>7</v>
      </c>
      <c r="C50" s="16" t="s">
        <v>59</v>
      </c>
      <c r="D50" s="17">
        <v>386258</v>
      </c>
      <c r="E50" s="17">
        <v>388224</v>
      </c>
      <c r="F50" s="17">
        <v>388224</v>
      </c>
      <c r="G50" s="24">
        <f t="shared" si="1"/>
        <v>0</v>
      </c>
      <c r="H50" s="29">
        <f t="shared" si="2"/>
        <v>100</v>
      </c>
      <c r="I50" s="24">
        <f t="shared" si="3"/>
        <v>1966</v>
      </c>
      <c r="J50" s="29">
        <f t="shared" si="4"/>
        <v>100.50898622164459</v>
      </c>
    </row>
    <row r="51" spans="1:10" ht="12.75">
      <c r="A51" s="14" t="s">
        <v>29</v>
      </c>
      <c r="B51" s="14"/>
      <c r="C51" s="14" t="s">
        <v>51</v>
      </c>
      <c r="D51" s="15">
        <f>D52</f>
        <v>240792.73</v>
      </c>
      <c r="E51" s="15">
        <f>E52</f>
        <v>370791.53</v>
      </c>
      <c r="F51" s="15">
        <f>F52</f>
        <v>336691.53</v>
      </c>
      <c r="G51" s="25">
        <f t="shared" si="1"/>
        <v>-34100</v>
      </c>
      <c r="H51" s="30">
        <f t="shared" si="2"/>
        <v>90.80345767337242</v>
      </c>
      <c r="I51" s="25">
        <f t="shared" si="3"/>
        <v>95898.80000000002</v>
      </c>
      <c r="J51" s="30">
        <f t="shared" si="4"/>
        <v>139.82628545305334</v>
      </c>
    </row>
    <row r="52" spans="1:10" ht="12.75" outlineLevel="1">
      <c r="A52" s="16" t="s">
        <v>29</v>
      </c>
      <c r="B52" s="16" t="s">
        <v>15</v>
      </c>
      <c r="C52" s="16" t="s">
        <v>30</v>
      </c>
      <c r="D52" s="17">
        <v>240792.73</v>
      </c>
      <c r="E52" s="17">
        <v>370791.53</v>
      </c>
      <c r="F52" s="17">
        <v>336691.53</v>
      </c>
      <c r="G52" s="24">
        <f t="shared" si="1"/>
        <v>-34100</v>
      </c>
      <c r="H52" s="29">
        <f t="shared" si="2"/>
        <v>90.80345767337242</v>
      </c>
      <c r="I52" s="24">
        <f t="shared" si="3"/>
        <v>95898.80000000002</v>
      </c>
      <c r="J52" s="29">
        <f t="shared" si="4"/>
        <v>139.82628545305334</v>
      </c>
    </row>
    <row r="53" spans="1:10" ht="24" customHeight="1" collapsed="1">
      <c r="A53" s="14" t="s">
        <v>31</v>
      </c>
      <c r="B53" s="14"/>
      <c r="C53" s="14" t="s">
        <v>52</v>
      </c>
      <c r="D53" s="15">
        <f>SUM(D54:D56)</f>
        <v>2409700</v>
      </c>
      <c r="E53" s="15">
        <f>SUM(E54:E56)</f>
        <v>2506700</v>
      </c>
      <c r="F53" s="15">
        <f>SUM(F54:F56)</f>
        <v>2506700</v>
      </c>
      <c r="G53" s="25">
        <f t="shared" si="1"/>
        <v>0</v>
      </c>
      <c r="H53" s="30">
        <f t="shared" si="2"/>
        <v>100</v>
      </c>
      <c r="I53" s="25">
        <f t="shared" si="3"/>
        <v>97000</v>
      </c>
      <c r="J53" s="30">
        <f t="shared" si="4"/>
        <v>104.0253973523675</v>
      </c>
    </row>
    <row r="54" spans="1:10" ht="12.75" hidden="1" outlineLevel="1">
      <c r="A54" s="16" t="s">
        <v>31</v>
      </c>
      <c r="B54" s="16" t="s">
        <v>2</v>
      </c>
      <c r="C54" s="16" t="s">
        <v>32</v>
      </c>
      <c r="D54" s="17">
        <v>0</v>
      </c>
      <c r="E54" s="17">
        <v>0</v>
      </c>
      <c r="F54" s="17">
        <v>0</v>
      </c>
      <c r="G54" s="24">
        <f t="shared" si="1"/>
        <v>0</v>
      </c>
      <c r="H54" s="29" t="e">
        <f t="shared" si="2"/>
        <v>#DIV/0!</v>
      </c>
      <c r="I54" s="24">
        <f t="shared" si="3"/>
        <v>0</v>
      </c>
      <c r="J54" s="29" t="e">
        <f t="shared" si="4"/>
        <v>#DIV/0!</v>
      </c>
    </row>
    <row r="55" spans="1:10" ht="22.5" outlineLevel="1">
      <c r="A55" s="16" t="s">
        <v>31</v>
      </c>
      <c r="B55" s="16" t="s">
        <v>15</v>
      </c>
      <c r="C55" s="16" t="s">
        <v>33</v>
      </c>
      <c r="D55" s="17">
        <v>1350700</v>
      </c>
      <c r="E55" s="17">
        <v>1420700</v>
      </c>
      <c r="F55" s="17">
        <v>1420700</v>
      </c>
      <c r="G55" s="24">
        <f t="shared" si="1"/>
        <v>0</v>
      </c>
      <c r="H55" s="29">
        <f t="shared" si="2"/>
        <v>100</v>
      </c>
      <c r="I55" s="24">
        <f t="shared" si="3"/>
        <v>70000</v>
      </c>
      <c r="J55" s="29">
        <f t="shared" si="4"/>
        <v>105.18249796401867</v>
      </c>
    </row>
    <row r="56" spans="1:10" ht="22.5" outlineLevel="1">
      <c r="A56" s="16" t="s">
        <v>31</v>
      </c>
      <c r="B56" s="16" t="s">
        <v>5</v>
      </c>
      <c r="C56" s="16" t="s">
        <v>34</v>
      </c>
      <c r="D56" s="17">
        <v>1059000</v>
      </c>
      <c r="E56" s="17">
        <v>1086000</v>
      </c>
      <c r="F56" s="17">
        <v>1086000</v>
      </c>
      <c r="G56" s="24">
        <f t="shared" si="1"/>
        <v>0</v>
      </c>
      <c r="H56" s="29">
        <f t="shared" si="2"/>
        <v>100</v>
      </c>
      <c r="I56" s="24">
        <f t="shared" si="3"/>
        <v>27000</v>
      </c>
      <c r="J56" s="29">
        <f t="shared" si="4"/>
        <v>102.54957507082152</v>
      </c>
    </row>
    <row r="57" spans="1:10" ht="48">
      <c r="A57" s="14" t="s">
        <v>12</v>
      </c>
      <c r="B57" s="14"/>
      <c r="C57" s="14" t="s">
        <v>53</v>
      </c>
      <c r="D57" s="15">
        <f>D58</f>
        <v>19166861.41</v>
      </c>
      <c r="E57" s="15">
        <f>E58</f>
        <v>30720732</v>
      </c>
      <c r="F57" s="15">
        <f>F58</f>
        <v>30061801.26</v>
      </c>
      <c r="G57" s="25">
        <f t="shared" si="1"/>
        <v>-658930.7399999984</v>
      </c>
      <c r="H57" s="30">
        <f t="shared" si="2"/>
        <v>97.85509427314429</v>
      </c>
      <c r="I57" s="25">
        <f t="shared" si="3"/>
        <v>10894939.850000001</v>
      </c>
      <c r="J57" s="30">
        <f t="shared" si="4"/>
        <v>156.84258688444285</v>
      </c>
    </row>
    <row r="58" spans="1:10" ht="45" outlineLevel="1">
      <c r="A58" s="16" t="s">
        <v>12</v>
      </c>
      <c r="B58" s="16" t="s">
        <v>3</v>
      </c>
      <c r="C58" s="16" t="s">
        <v>35</v>
      </c>
      <c r="D58" s="17">
        <v>19166861.41</v>
      </c>
      <c r="E58" s="17">
        <v>30720732</v>
      </c>
      <c r="F58" s="17">
        <v>30061801.26</v>
      </c>
      <c r="G58" s="24">
        <f t="shared" si="1"/>
        <v>-658930.7399999984</v>
      </c>
      <c r="H58" s="29">
        <f t="shared" si="2"/>
        <v>97.85509427314429</v>
      </c>
      <c r="I58" s="24">
        <f t="shared" si="3"/>
        <v>10894939.850000001</v>
      </c>
      <c r="J58" s="29">
        <f t="shared" si="4"/>
        <v>156.84258688444285</v>
      </c>
    </row>
    <row r="59" spans="1:10" s="12" customFormat="1" ht="12.75">
      <c r="A59" s="18" t="s">
        <v>36</v>
      </c>
      <c r="B59" s="18"/>
      <c r="C59" s="18"/>
      <c r="D59" s="19">
        <f>D13+D21+D25+D29+D34+D41+D46+D51+D53+D57+D44</f>
        <v>391465517.1700001</v>
      </c>
      <c r="E59" s="19">
        <f>E13+E21+E25+E29+E34+E41+E46+E51+E53+E57+E44+E32</f>
        <v>478061075.39</v>
      </c>
      <c r="F59" s="19">
        <f>F13+F21+F25+F29+F34+F41+F46+F51+F53+F57+F44+F32</f>
        <v>457442116.79999995</v>
      </c>
      <c r="G59" s="31">
        <f t="shared" si="1"/>
        <v>-20618958.590000033</v>
      </c>
      <c r="H59" s="32">
        <f t="shared" si="2"/>
        <v>95.68696142575942</v>
      </c>
      <c r="I59" s="31">
        <f t="shared" si="3"/>
        <v>65976599.629999876</v>
      </c>
      <c r="J59" s="32">
        <f t="shared" si="4"/>
        <v>116.85374489864672</v>
      </c>
    </row>
  </sheetData>
  <sheetProtection/>
  <mergeCells count="13">
    <mergeCell ref="A1:G1"/>
    <mergeCell ref="A6:I6"/>
    <mergeCell ref="A9:H9"/>
    <mergeCell ref="I1:J1"/>
    <mergeCell ref="G3:J3"/>
    <mergeCell ref="G4:J4"/>
    <mergeCell ref="E11:H11"/>
    <mergeCell ref="I11:J11"/>
    <mergeCell ref="B11:B12"/>
    <mergeCell ref="A7:J7"/>
    <mergeCell ref="A8:J8"/>
    <mergeCell ref="A11:A12"/>
    <mergeCell ref="C11:C12"/>
  </mergeCells>
  <printOptions/>
  <pageMargins left="0.7480314960629921" right="0.7480314960629921" top="0.984251968503937" bottom="0.984251968503937" header="0.5118110236220472" footer="0.5118110236220472"/>
  <pageSetup fitToHeight="27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K62</cp:lastModifiedBy>
  <cp:lastPrinted>2022-03-29T07:17:50Z</cp:lastPrinted>
  <dcterms:created xsi:type="dcterms:W3CDTF">2002-03-11T10:22:12Z</dcterms:created>
  <dcterms:modified xsi:type="dcterms:W3CDTF">2024-03-27T07:09:19Z</dcterms:modified>
  <cp:category/>
  <cp:version/>
  <cp:contentType/>
  <cp:contentStatus/>
</cp:coreProperties>
</file>